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94274376f7deef9/KGC/פרויקטים KGC/משפטים/תכנון בינוי/"/>
    </mc:Choice>
  </mc:AlternateContent>
  <xr:revisionPtr revIDLastSave="3" documentId="13_ncr:1_{E80B6363-FC84-4FDE-9458-E5715966B0B5}" xr6:coauthVersionLast="47" xr6:coauthVersionMax="47" xr10:uidLastSave="{D9A4D303-885B-4E08-B661-AD9A6A2F9814}"/>
  <bookViews>
    <workbookView xWindow="-108" yWindow="-17388" windowWidth="30936" windowHeight="16776" xr2:uid="{849085A4-F1C1-4FD4-B2DE-222A1C90B415}"/>
  </bookViews>
  <sheets>
    <sheet name="פרוייקט" sheetId="1" r:id="rId1"/>
  </sheets>
  <definedNames>
    <definedName name="_xlnm.Print_Area" localSheetId="0">פרוייקט!$A$1:$L$50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1" l="1"/>
  <c r="D20" i="1"/>
  <c r="H20" i="1" s="1"/>
  <c r="D21" i="1"/>
  <c r="H21" i="1" s="1"/>
  <c r="G24" i="1"/>
  <c r="H19" i="1"/>
  <c r="H18" i="1"/>
  <c r="H17" i="1"/>
  <c r="H16" i="1"/>
  <c r="H15" i="1"/>
  <c r="H14" i="1"/>
  <c r="D23" i="1"/>
  <c r="H23" i="1" s="1"/>
  <c r="D22" i="1"/>
  <c r="H22" i="1" s="1"/>
  <c r="H27" i="1"/>
  <c r="H26" i="1"/>
  <c r="H25" i="1"/>
  <c r="F24" i="1"/>
  <c r="D13" i="1"/>
  <c r="H13" i="1" s="1"/>
  <c r="H24" i="1" l="1"/>
  <c r="D12" i="1"/>
  <c r="D6" i="1"/>
  <c r="H12" i="1" l="1"/>
  <c r="H29" i="1" s="1"/>
  <c r="E38" i="1" l="1"/>
  <c r="E36" i="1"/>
  <c r="E37" i="1"/>
  <c r="E41" i="1"/>
  <c r="E40" i="1"/>
  <c r="E39" i="1"/>
  <c r="H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Einav Bar Nes</author>
  </authors>
  <commentList>
    <comment ref="E19" authorId="0" shapeId="0" xr:uid="{5015C12A-629B-4036-BB82-FE8FA86B6E9F}">
      <text>
        <r>
          <rPr>
            <b/>
            <sz val="9"/>
            <color indexed="81"/>
            <rFont val="Tahoma"/>
            <family val="2"/>
          </rPr>
          <t>Einav Bar Nes:</t>
        </r>
        <r>
          <rPr>
            <sz val="9"/>
            <color indexed="81"/>
            <rFont val="Tahoma"/>
            <family val="2"/>
          </rPr>
          <t xml:space="preserve">
5.5% - 8.5%</t>
        </r>
      </text>
    </comment>
  </commentList>
</comments>
</file>

<file path=xl/sharedStrings.xml><?xml version="1.0" encoding="utf-8"?>
<sst xmlns="http://schemas.openxmlformats.org/spreadsheetml/2006/main" count="86" uniqueCount="71">
  <si>
    <t xml:space="preserve"> אדריכלות </t>
  </si>
  <si>
    <t>אינסטלציה</t>
  </si>
  <si>
    <t>חשמל, תקשורת ובטחון</t>
  </si>
  <si>
    <t>מיזוג אוויר</t>
  </si>
  <si>
    <t>איטום</t>
  </si>
  <si>
    <t>עיצוב פנים</t>
  </si>
  <si>
    <t>בטיחות – אש</t>
  </si>
  <si>
    <t>אקוסטיקה</t>
  </si>
  <si>
    <t>סופרפוזיציה</t>
  </si>
  <si>
    <t>בטיחות – מבנה כללי</t>
  </si>
  <si>
    <t>נגישות</t>
  </si>
  <si>
    <t>כותב כמויות וכותב מפרטים</t>
  </si>
  <si>
    <t>תחום</t>
  </si>
  <si>
    <t>#</t>
  </si>
  <si>
    <t>אבן דרך</t>
  </si>
  <si>
    <t>בתום תיקון כל ליקויי הבדק</t>
  </si>
  <si>
    <t>ערך מתואם לחישוב  שכ"ט</t>
  </si>
  <si>
    <t>פרק בספר הצהוב</t>
  </si>
  <si>
    <t>סעיף / טבלה / קבוצה</t>
  </si>
  <si>
    <t>שטח לחישוב שכ"ט</t>
  </si>
  <si>
    <t>אחר/נוסף: ________</t>
  </si>
  <si>
    <t>הערה:  כל הסכומים ללא מע"מ</t>
  </si>
  <si>
    <t>% שכ"ט  מערך מתואם לחישוב שכ"ט לפני הנחה</t>
  </si>
  <si>
    <t>מחיר למ"ר לחישוב שכ"ט ₪/m²</t>
  </si>
  <si>
    <t>2.2</t>
  </si>
  <si>
    <t>3א'</t>
  </si>
  <si>
    <t>2.8</t>
  </si>
  <si>
    <t>3ג'</t>
  </si>
  <si>
    <t>2.9.1</t>
  </si>
  <si>
    <t>3 ב'</t>
  </si>
  <si>
    <t>2.10</t>
  </si>
  <si>
    <t>2.12</t>
  </si>
  <si>
    <t>2.13</t>
  </si>
  <si>
    <t>3ב'</t>
  </si>
  <si>
    <t>2.16</t>
  </si>
  <si>
    <t>2.19</t>
  </si>
  <si>
    <t>3ד'</t>
  </si>
  <si>
    <t>2.29</t>
  </si>
  <si>
    <t>2.33</t>
  </si>
  <si>
    <t>5ה'</t>
  </si>
  <si>
    <t xml:space="preserve">סה"כ אחוזים </t>
  </si>
  <si>
    <t>סה"כ עלות</t>
  </si>
  <si>
    <t>תיאום תכנון, ניהול ופיקוח</t>
  </si>
  <si>
    <t>2.15.1</t>
  </si>
  <si>
    <t>שכר טרחה כולל (לרבות מקדם תצורת מבנה למתכננים)</t>
  </si>
  <si>
    <t>הערות המציע</t>
  </si>
  <si>
    <t>הערות המזמין</t>
  </si>
  <si>
    <t xml:space="preserve">שם הפרוייקט - משרד המשפטים : </t>
  </si>
  <si>
    <t xml:space="preserve">שטח הפרוייקט: </t>
  </si>
  <si>
    <t xml:space="preserve">הנחת מכרז: </t>
  </si>
  <si>
    <t xml:space="preserve">עלות הפרויקט ללא מקדמים: </t>
  </si>
  <si>
    <t xml:space="preserve">עלות למ"ר בממוצע: </t>
  </si>
  <si>
    <t xml:space="preserve">מקדם תצורת מבנה: </t>
  </si>
  <si>
    <t>סה"כ:</t>
  </si>
  <si>
    <t>אבני דרך לתשלום</t>
  </si>
  <si>
    <t>בגמר תכנון מוקדם</t>
  </si>
  <si>
    <t xml:space="preserve">בגמר תכנון סופי   </t>
  </si>
  <si>
    <t xml:space="preserve">בגמר תכנון מפורט  </t>
  </si>
  <si>
    <t>במהלך העבודה (בשלוש פעימות, מפוזרות אחיד בין התחלת עבודה וסיום עבודה, הראשונה עם הוצאת צו התחלת עבודה  השנייה באמצע הביצוע לפי הצו, והאחרונה רק לאחר מסירה סופית של הקבלן.</t>
  </si>
  <si>
    <t xml:space="preserve">בתום העבודה והגשת תיק מתקן וכל אישורי פיקוח עליון, בעותק פיסי ודיגיטלי, לרבות תכניות עדות </t>
  </si>
  <si>
    <t>סהכ</t>
  </si>
  <si>
    <t>אחוז התשלום</t>
  </si>
  <si>
    <t>ערך התשלום</t>
  </si>
  <si>
    <t>משך משוער של אבן הדרך בחודשים</t>
  </si>
  <si>
    <t>חתימת המציע:</t>
  </si>
  <si>
    <t xml:space="preserve">אישור המזמין: </t>
  </si>
  <si>
    <t xml:space="preserve">חתימת המציע: </t>
  </si>
  <si>
    <t>תאריך</t>
  </si>
  <si>
    <t xml:space="preserve">שם </t>
  </si>
  <si>
    <t>משפחה</t>
  </si>
  <si>
    <t>חתימה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</si>
</sst>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₪&quot;* #,##0.00_-;\-&quot;₪&quot;* #,##0.00_-;_-&quot;₪&quot;* &quot;-&quot;??_-;_-@_-"/>
    <numFmt numFmtId="164" formatCode="_-&quot;₪&quot;* #,##0_-;\-&quot;₪&quot;* #,##0_-;_-&quot;₪&quot;* &quot;-&quot;??_-;_-@_-"/>
    <numFmt numFmtId="165" formatCode="0.000%"/>
    <numFmt numFmtId="166" formatCode="_-&quot;₪&quot;* #,##0_-;\-&quot;₪&quot;* #,##0_-;_-&quot;₪&quot;* &quot;-&quot;???_-;_-@_-"/>
    <numFmt numFmtId="167" formatCode="&quot;₪&quot;\ #,##0.00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David"/>
      <family val="2"/>
      <charset val="177"/>
    </font>
    <font>
      <b/>
      <u/>
      <sz val="12"/>
      <name val="David"/>
      <family val="2"/>
      <charset val="177"/>
    </font>
    <font>
      <b/>
      <u/>
      <sz val="11"/>
      <color theme="1"/>
      <name val="Calibri"/>
      <family val="2"/>
      <scheme val="minor"/>
    </font>
    <font>
      <sz val="11"/>
      <color theme="1"/>
      <name val="David"/>
      <family val="2"/>
      <charset val="177"/>
    </font>
    <font>
      <b/>
      <u/>
      <sz val="9"/>
      <color theme="1"/>
      <name val="Calibri"/>
      <family val="2"/>
      <scheme val="minor"/>
    </font>
    <font>
      <b/>
      <sz val="14"/>
      <color theme="1"/>
      <name val="Calibri"/>
      <family val="2"/>
      <charset val="177"/>
      <scheme val="minor"/>
    </font>
    <font>
      <b/>
      <sz val="14"/>
      <color theme="1"/>
      <name val="Calibri"/>
      <family val="2"/>
      <charset val="177"/>
    </font>
    <font>
      <b/>
      <sz val="16"/>
      <color theme="1"/>
      <name val="Calibri"/>
      <family val="2"/>
      <charset val="177"/>
      <scheme val="minor"/>
    </font>
    <font>
      <b/>
      <sz val="16"/>
      <color theme="1"/>
      <name val="Calibri"/>
      <family val="2"/>
      <charset val="177"/>
    </font>
    <font>
      <b/>
      <sz val="14"/>
      <color theme="1"/>
      <name val="David"/>
      <family val="2"/>
      <charset val="177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9" fontId="0" fillId="0" borderId="0" xfId="0" applyNumberForma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 wrapText="1" readingOrder="2"/>
    </xf>
    <xf numFmtId="0" fontId="0" fillId="3" borderId="1" xfId="0" applyFill="1" applyBorder="1" applyAlignment="1">
      <alignment horizontal="center" vertical="center" wrapText="1"/>
    </xf>
    <xf numFmtId="9" fontId="0" fillId="0" borderId="0" xfId="2" applyFont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9" fontId="0" fillId="0" borderId="0" xfId="2" applyFont="1" applyAlignment="1" applyProtection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 readingOrder="1"/>
    </xf>
    <xf numFmtId="0" fontId="15" fillId="6" borderId="1" xfId="0" applyFont="1" applyFill="1" applyBorder="1" applyAlignment="1">
      <alignment horizontal="right" vertical="center" wrapText="1" readingOrder="2"/>
    </xf>
    <xf numFmtId="9" fontId="15" fillId="6" borderId="1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 readingOrder="1"/>
    </xf>
    <xf numFmtId="0" fontId="15" fillId="7" borderId="1" xfId="0" applyFont="1" applyFill="1" applyBorder="1" applyAlignment="1">
      <alignment horizontal="right" vertical="center" wrapText="1" readingOrder="2"/>
    </xf>
    <xf numFmtId="9" fontId="15" fillId="7" borderId="1" xfId="0" applyNumberFormat="1" applyFont="1" applyFill="1" applyBorder="1" applyAlignment="1">
      <alignment horizontal="center" vertical="center" wrapText="1" readingOrder="1"/>
    </xf>
    <xf numFmtId="168" fontId="15" fillId="6" borderId="1" xfId="0" applyNumberFormat="1" applyFont="1" applyFill="1" applyBorder="1" applyAlignment="1">
      <alignment horizontal="center" vertical="center" wrapText="1" readingOrder="1"/>
    </xf>
    <xf numFmtId="168" fontId="15" fillId="7" borderId="1" xfId="0" applyNumberFormat="1" applyFont="1" applyFill="1" applyBorder="1" applyAlignment="1">
      <alignment horizontal="center" vertical="center" wrapText="1" readingOrder="1"/>
    </xf>
    <xf numFmtId="9" fontId="0" fillId="0" borderId="0" xfId="2" applyFont="1" applyBorder="1" applyAlignment="1" applyProtection="1">
      <alignment horizontal="center" vertical="center"/>
    </xf>
    <xf numFmtId="9" fontId="6" fillId="0" borderId="0" xfId="2" applyFont="1" applyBorder="1" applyAlignment="1" applyProtection="1">
      <alignment vertical="top"/>
    </xf>
    <xf numFmtId="164" fontId="0" fillId="2" borderId="0" xfId="1" applyNumberFormat="1" applyFont="1" applyFill="1" applyBorder="1" applyAlignment="1" applyProtection="1">
      <alignment horizontal="center" vertical="center"/>
    </xf>
    <xf numFmtId="1" fontId="0" fillId="2" borderId="0" xfId="0" applyNumberFormat="1" applyFill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164" fontId="0" fillId="0" borderId="0" xfId="1" applyNumberFormat="1" applyFont="1" applyFill="1" applyBorder="1" applyAlignment="1" applyProtection="1">
      <alignment horizontal="center" vertical="center"/>
    </xf>
    <xf numFmtId="9" fontId="0" fillId="0" borderId="0" xfId="2" applyFont="1" applyFill="1" applyBorder="1" applyAlignment="1" applyProtection="1">
      <alignment horizontal="center" vertical="center"/>
    </xf>
    <xf numFmtId="9" fontId="10" fillId="0" borderId="0" xfId="2" applyFont="1" applyBorder="1" applyAlignment="1" applyProtection="1">
      <alignment horizontal="center" vertical="center"/>
    </xf>
    <xf numFmtId="9" fontId="12" fillId="0" borderId="0" xfId="2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readingOrder="2"/>
    </xf>
    <xf numFmtId="166" fontId="0" fillId="0" borderId="1" xfId="0" applyNumberFormat="1" applyBorder="1" applyAlignment="1">
      <alignment horizontal="center" vertical="center"/>
    </xf>
    <xf numFmtId="165" fontId="0" fillId="0" borderId="1" xfId="2" applyNumberFormat="1" applyFont="1" applyFill="1" applyBorder="1" applyAlignment="1" applyProtection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5" fontId="0" fillId="0" borderId="1" xfId="2" applyNumberFormat="1" applyFont="1" applyBorder="1" applyAlignment="1" applyProtection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readingOrder="2"/>
    </xf>
    <xf numFmtId="1" fontId="10" fillId="4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 readingOrder="2"/>
    </xf>
    <xf numFmtId="165" fontId="10" fillId="4" borderId="1" xfId="2" applyNumberFormat="1" applyFont="1" applyFill="1" applyBorder="1" applyAlignment="1" applyProtection="1">
      <alignment horizontal="center" vertical="center"/>
    </xf>
    <xf numFmtId="3" fontId="10" fillId="4" borderId="1" xfId="2" applyNumberFormat="1" applyFont="1" applyFill="1" applyBorder="1" applyAlignment="1" applyProtection="1">
      <alignment vertical="center"/>
    </xf>
    <xf numFmtId="165" fontId="10" fillId="4" borderId="1" xfId="2" applyNumberFormat="1" applyFont="1" applyFill="1" applyBorder="1" applyAlignment="1" applyProtection="1">
      <alignment vertical="center"/>
    </xf>
    <xf numFmtId="9" fontId="10" fillId="4" borderId="1" xfId="2" applyFont="1" applyFill="1" applyBorder="1" applyAlignment="1" applyProtection="1">
      <alignment horizontal="center" vertical="center"/>
    </xf>
    <xf numFmtId="49" fontId="14" fillId="4" borderId="1" xfId="0" applyNumberFormat="1" applyFont="1" applyFill="1" applyBorder="1" applyAlignment="1">
      <alignment horizontal="center" vertical="top" wrapText="1" readingOrder="2"/>
    </xf>
    <xf numFmtId="3" fontId="14" fillId="4" borderId="1" xfId="0" applyNumberFormat="1" applyFont="1" applyFill="1" applyBorder="1" applyAlignment="1">
      <alignment horizontal="center" vertical="top" wrapText="1" readingOrder="2"/>
    </xf>
    <xf numFmtId="1" fontId="12" fillId="4" borderId="1" xfId="0" applyNumberFormat="1" applyFont="1" applyFill="1" applyBorder="1" applyAlignment="1">
      <alignment vertical="center"/>
    </xf>
    <xf numFmtId="49" fontId="13" fillId="4" borderId="1" xfId="0" applyNumberFormat="1" applyFont="1" applyFill="1" applyBorder="1" applyAlignment="1">
      <alignment horizontal="center" vertical="center" readingOrder="2"/>
    </xf>
    <xf numFmtId="0" fontId="12" fillId="4" borderId="1" xfId="0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center" vertical="center"/>
    </xf>
    <xf numFmtId="166" fontId="12" fillId="4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164" fontId="0" fillId="3" borderId="0" xfId="1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 readingOrder="1"/>
    </xf>
    <xf numFmtId="0" fontId="15" fillId="3" borderId="1" xfId="0" applyFont="1" applyFill="1" applyBorder="1" applyAlignment="1">
      <alignment horizontal="right" vertical="center" wrapText="1" readingOrder="2"/>
    </xf>
    <xf numFmtId="9" fontId="15" fillId="3" borderId="1" xfId="0" applyNumberFormat="1" applyFont="1" applyFill="1" applyBorder="1" applyAlignment="1">
      <alignment horizontal="center" vertical="center" wrapText="1" readingOrder="1"/>
    </xf>
    <xf numFmtId="49" fontId="8" fillId="0" borderId="1" xfId="0" applyNumberFormat="1" applyFont="1" applyBorder="1" applyAlignment="1">
      <alignment horizontal="center" vertical="center" wrapText="1" readingOrder="2"/>
    </xf>
    <xf numFmtId="3" fontId="8" fillId="0" borderId="1" xfId="0" applyNumberFormat="1" applyFont="1" applyBorder="1" applyAlignment="1">
      <alignment horizontal="center" vertical="center" wrapText="1" readingOrder="2"/>
    </xf>
    <xf numFmtId="3" fontId="0" fillId="0" borderId="1" xfId="2" applyNumberFormat="1" applyFont="1" applyBorder="1" applyAlignment="1" applyProtection="1">
      <alignment horizontal="center" vertical="center"/>
    </xf>
    <xf numFmtId="167" fontId="0" fillId="0" borderId="1" xfId="2" applyNumberFormat="1" applyFont="1" applyBorder="1" applyAlignment="1" applyProtection="1">
      <alignment horizontal="center" vertical="center"/>
    </xf>
    <xf numFmtId="3" fontId="0" fillId="8" borderId="1" xfId="2" applyNumberFormat="1" applyFont="1" applyFill="1" applyBorder="1" applyAlignment="1" applyProtection="1">
      <alignment horizontal="center" vertical="center"/>
    </xf>
    <xf numFmtId="165" fontId="0" fillId="8" borderId="1" xfId="2" applyNumberFormat="1" applyFont="1" applyFill="1" applyBorder="1" applyAlignment="1" applyProtection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1" fontId="17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7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top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A684-5014-422F-82D3-FEBF6B50B90F}">
  <dimension ref="A1:L49"/>
  <sheetViews>
    <sheetView rightToLeft="1" tabSelected="1" view="pageBreakPreview" topLeftCell="A11" zoomScaleNormal="100" zoomScaleSheetLayoutView="100" workbookViewId="0">
      <selection activeCell="F12" sqref="F12"/>
    </sheetView>
  </sheetViews>
  <sheetFormatPr defaultColWidth="9" defaultRowHeight="14.5" x14ac:dyDescent="0.35"/>
  <cols>
    <col min="1" max="1" width="6.36328125" style="12" customWidth="1"/>
    <col min="2" max="2" width="2.90625" style="1" customWidth="1"/>
    <col min="3" max="3" width="28.90625" style="1" customWidth="1"/>
    <col min="4" max="4" width="13" style="1" customWidth="1"/>
    <col min="5" max="5" width="11.6328125" style="1" bestFit="1" customWidth="1"/>
    <col min="6" max="6" width="9.7265625" style="1" customWidth="1"/>
    <col min="7" max="7" width="10" style="1" customWidth="1"/>
    <col min="8" max="8" width="13.7265625" style="1" bestFit="1" customWidth="1"/>
    <col min="9" max="10" width="7.90625" style="1" customWidth="1"/>
    <col min="11" max="12" width="13.7265625" style="1" customWidth="1"/>
    <col min="13" max="13" width="6.36328125" style="1" customWidth="1"/>
    <col min="14" max="16384" width="9" style="1"/>
  </cols>
  <sheetData>
    <row r="1" spans="1:12" x14ac:dyDescent="0.35">
      <c r="A1" s="25"/>
    </row>
    <row r="2" spans="1:12" customFormat="1" ht="33" customHeight="1" x14ac:dyDescent="0.35">
      <c r="A2" s="26"/>
      <c r="B2" s="74" t="s">
        <v>47</v>
      </c>
      <c r="C2" s="74"/>
      <c r="D2" s="71"/>
      <c r="E2" s="71"/>
      <c r="F2" s="71"/>
      <c r="G2" s="71"/>
      <c r="H2" s="71"/>
      <c r="I2" s="71"/>
      <c r="J2" s="1"/>
      <c r="K2" s="1"/>
      <c r="L2" s="1"/>
    </row>
    <row r="3" spans="1:12" customFormat="1" ht="15.5" x14ac:dyDescent="0.35">
      <c r="A3" s="26"/>
      <c r="B3" s="2"/>
      <c r="C3" s="2"/>
      <c r="D3" s="1"/>
      <c r="E3" s="3"/>
      <c r="F3" s="3"/>
      <c r="G3" s="3"/>
      <c r="H3" s="1"/>
      <c r="I3" s="1"/>
      <c r="J3" s="1"/>
      <c r="K3" s="4"/>
      <c r="L3" s="4"/>
    </row>
    <row r="4" spans="1:12" x14ac:dyDescent="0.35">
      <c r="A4" s="25"/>
      <c r="B4" s="73" t="s">
        <v>50</v>
      </c>
      <c r="C4" s="73"/>
      <c r="D4" s="27">
        <v>1</v>
      </c>
      <c r="F4" s="73" t="s">
        <v>48</v>
      </c>
      <c r="G4" s="73"/>
      <c r="H4" s="28">
        <v>1</v>
      </c>
      <c r="K4" s="4"/>
      <c r="L4" s="4"/>
    </row>
    <row r="5" spans="1:12" x14ac:dyDescent="0.35">
      <c r="A5" s="25"/>
      <c r="B5" s="29"/>
      <c r="C5" s="29"/>
      <c r="F5" s="5"/>
      <c r="H5" s="6"/>
      <c r="I5" s="4"/>
      <c r="J5" s="4"/>
      <c r="K5" s="4"/>
      <c r="L5" s="4"/>
    </row>
    <row r="6" spans="1:12" x14ac:dyDescent="0.35">
      <c r="A6" s="25"/>
      <c r="B6" s="73" t="s">
        <v>51</v>
      </c>
      <c r="C6" s="73"/>
      <c r="D6" s="57">
        <f>D4/H4</f>
        <v>1</v>
      </c>
      <c r="F6" s="73" t="s">
        <v>49</v>
      </c>
      <c r="G6" s="73"/>
      <c r="H6" s="8">
        <v>0.1</v>
      </c>
      <c r="I6" s="4"/>
      <c r="J6" s="4"/>
      <c r="K6" s="4"/>
      <c r="L6" s="4"/>
    </row>
    <row r="7" spans="1:12" x14ac:dyDescent="0.35">
      <c r="A7" s="25"/>
      <c r="B7" s="7"/>
      <c r="C7" s="7"/>
      <c r="D7" s="30"/>
      <c r="F7" s="4"/>
      <c r="G7" s="8"/>
      <c r="I7" s="4"/>
      <c r="J7" s="4"/>
      <c r="K7" s="4"/>
      <c r="L7" s="4"/>
    </row>
    <row r="8" spans="1:12" x14ac:dyDescent="0.35">
      <c r="A8" s="25"/>
      <c r="B8" s="73" t="s">
        <v>52</v>
      </c>
      <c r="C8" s="73"/>
      <c r="D8" s="8">
        <v>0.5</v>
      </c>
    </row>
    <row r="9" spans="1:12" ht="15.5" x14ac:dyDescent="0.35">
      <c r="A9" s="25"/>
      <c r="I9" s="72" t="s">
        <v>21</v>
      </c>
      <c r="J9" s="72"/>
      <c r="K9" s="72"/>
      <c r="L9" s="72"/>
    </row>
    <row r="10" spans="1:12" x14ac:dyDescent="0.35">
      <c r="A10" s="25"/>
      <c r="B10" s="4"/>
      <c r="C10" s="4"/>
      <c r="D10" s="4"/>
    </row>
    <row r="11" spans="1:12" ht="70" x14ac:dyDescent="0.35">
      <c r="A11" s="25"/>
      <c r="B11" s="9" t="s">
        <v>13</v>
      </c>
      <c r="C11" s="56" t="s">
        <v>12</v>
      </c>
      <c r="D11" s="10" t="s">
        <v>16</v>
      </c>
      <c r="E11" s="10" t="s">
        <v>22</v>
      </c>
      <c r="F11" s="10" t="s">
        <v>19</v>
      </c>
      <c r="G11" s="10" t="s">
        <v>23</v>
      </c>
      <c r="H11" s="11" t="s">
        <v>44</v>
      </c>
      <c r="I11" s="10" t="s">
        <v>17</v>
      </c>
      <c r="J11" s="10" t="s">
        <v>18</v>
      </c>
      <c r="K11" s="10" t="s">
        <v>45</v>
      </c>
      <c r="L11" s="10" t="s">
        <v>46</v>
      </c>
    </row>
    <row r="12" spans="1:12" ht="30" customHeight="1" x14ac:dyDescent="0.35">
      <c r="A12" s="31"/>
      <c r="B12" s="35">
        <v>1</v>
      </c>
      <c r="C12" s="36" t="s">
        <v>42</v>
      </c>
      <c r="D12" s="37">
        <f>D4</f>
        <v>1</v>
      </c>
      <c r="E12" s="38">
        <v>0.05</v>
      </c>
      <c r="F12" s="67"/>
      <c r="G12" s="68"/>
      <c r="H12" s="37">
        <f>E12*D12*(1-$H$6)</f>
        <v>4.5000000000000005E-2</v>
      </c>
      <c r="I12" s="63" t="s">
        <v>35</v>
      </c>
      <c r="J12" s="64" t="s">
        <v>36</v>
      </c>
      <c r="K12" s="64"/>
      <c r="L12" s="64"/>
    </row>
    <row r="13" spans="1:12" ht="30" customHeight="1" x14ac:dyDescent="0.35">
      <c r="A13" s="31"/>
      <c r="B13" s="35">
        <v>2</v>
      </c>
      <c r="C13" s="36" t="s">
        <v>0</v>
      </c>
      <c r="D13" s="37">
        <f>+D4</f>
        <v>1</v>
      </c>
      <c r="E13" s="38">
        <v>3.5000000000000003E-2</v>
      </c>
      <c r="F13" s="67"/>
      <c r="G13" s="68"/>
      <c r="H13" s="37">
        <f t="shared" ref="H13:H22" si="0">E13*D13*(1-$H$6)*(1+$D$8)</f>
        <v>4.7250000000000014E-2</v>
      </c>
      <c r="I13" s="63" t="s">
        <v>24</v>
      </c>
      <c r="J13" s="64" t="s">
        <v>25</v>
      </c>
      <c r="K13" s="64"/>
      <c r="L13" s="64"/>
    </row>
    <row r="14" spans="1:12" ht="30" customHeight="1" x14ac:dyDescent="0.35">
      <c r="A14" s="25"/>
      <c r="B14" s="35">
        <v>3</v>
      </c>
      <c r="C14" s="36" t="s">
        <v>1</v>
      </c>
      <c r="D14" s="39">
        <v>2</v>
      </c>
      <c r="E14" s="40">
        <v>7.2499999999999995E-2</v>
      </c>
      <c r="F14" s="67"/>
      <c r="G14" s="68"/>
      <c r="H14" s="37">
        <f t="shared" si="0"/>
        <v>0.19575000000000001</v>
      </c>
      <c r="I14" s="63" t="s">
        <v>26</v>
      </c>
      <c r="J14" s="64" t="s">
        <v>27</v>
      </c>
      <c r="K14" s="64"/>
      <c r="L14" s="64"/>
    </row>
    <row r="15" spans="1:12" ht="30" customHeight="1" x14ac:dyDescent="0.35">
      <c r="A15" s="25"/>
      <c r="B15" s="35">
        <v>4</v>
      </c>
      <c r="C15" s="36" t="s">
        <v>2</v>
      </c>
      <c r="D15" s="39">
        <v>2</v>
      </c>
      <c r="E15" s="40">
        <v>7.5810000000000002E-2</v>
      </c>
      <c r="F15" s="67"/>
      <c r="G15" s="68"/>
      <c r="H15" s="37">
        <f t="shared" si="0"/>
        <v>0.20468700000000001</v>
      </c>
      <c r="I15" s="63" t="s">
        <v>28</v>
      </c>
      <c r="J15" s="64" t="s">
        <v>29</v>
      </c>
      <c r="K15" s="64"/>
      <c r="L15" s="64"/>
    </row>
    <row r="16" spans="1:12" ht="30" customHeight="1" x14ac:dyDescent="0.35">
      <c r="A16" s="25"/>
      <c r="B16" s="35">
        <v>5</v>
      </c>
      <c r="C16" s="36" t="s">
        <v>3</v>
      </c>
      <c r="D16" s="39">
        <v>2</v>
      </c>
      <c r="E16" s="40">
        <v>7.9299999999999995E-2</v>
      </c>
      <c r="F16" s="67"/>
      <c r="G16" s="68"/>
      <c r="H16" s="37">
        <f t="shared" si="0"/>
        <v>0.21411000000000002</v>
      </c>
      <c r="I16" s="63" t="s">
        <v>30</v>
      </c>
      <c r="J16" s="64">
        <v>3</v>
      </c>
      <c r="K16" s="64"/>
      <c r="L16" s="64"/>
    </row>
    <row r="17" spans="1:12" ht="30" customHeight="1" x14ac:dyDescent="0.35">
      <c r="A17" s="25"/>
      <c r="B17" s="35">
        <v>6</v>
      </c>
      <c r="C17" s="36" t="s">
        <v>4</v>
      </c>
      <c r="D17" s="39">
        <v>2</v>
      </c>
      <c r="E17" s="40">
        <v>7.1999999999999995E-2</v>
      </c>
      <c r="F17" s="67"/>
      <c r="G17" s="68"/>
      <c r="H17" s="37">
        <f t="shared" si="0"/>
        <v>0.19439999999999999</v>
      </c>
      <c r="I17" s="63" t="s">
        <v>31</v>
      </c>
      <c r="J17" s="64">
        <v>3</v>
      </c>
      <c r="K17" s="64"/>
      <c r="L17" s="64"/>
    </row>
    <row r="18" spans="1:12" ht="30" customHeight="1" x14ac:dyDescent="0.35">
      <c r="A18" s="25"/>
      <c r="B18" s="35">
        <v>7</v>
      </c>
      <c r="C18" s="36" t="s">
        <v>5</v>
      </c>
      <c r="D18" s="39">
        <v>2</v>
      </c>
      <c r="E18" s="40">
        <v>0.108</v>
      </c>
      <c r="F18" s="67"/>
      <c r="G18" s="68"/>
      <c r="H18" s="37">
        <f t="shared" si="0"/>
        <v>0.29159999999999997</v>
      </c>
      <c r="I18" s="63" t="s">
        <v>32</v>
      </c>
      <c r="J18" s="64" t="s">
        <v>25</v>
      </c>
      <c r="K18" s="64"/>
      <c r="L18" s="64"/>
    </row>
    <row r="19" spans="1:12" ht="30" customHeight="1" x14ac:dyDescent="0.35">
      <c r="A19" s="25"/>
      <c r="B19" s="35">
        <v>8</v>
      </c>
      <c r="C19" s="36" t="s">
        <v>6</v>
      </c>
      <c r="D19" s="39">
        <v>2</v>
      </c>
      <c r="E19" s="40">
        <v>5.5E-2</v>
      </c>
      <c r="F19" s="67"/>
      <c r="G19" s="68"/>
      <c r="H19" s="37">
        <f t="shared" si="0"/>
        <v>0.14850000000000002</v>
      </c>
      <c r="I19" s="63" t="s">
        <v>43</v>
      </c>
      <c r="J19" s="64" t="s">
        <v>33</v>
      </c>
      <c r="K19" s="64"/>
      <c r="L19" s="64"/>
    </row>
    <row r="20" spans="1:12" ht="30" customHeight="1" x14ac:dyDescent="0.35">
      <c r="A20" s="25"/>
      <c r="B20" s="35">
        <v>9</v>
      </c>
      <c r="C20" s="36" t="s">
        <v>7</v>
      </c>
      <c r="D20" s="37">
        <f>+D4</f>
        <v>1</v>
      </c>
      <c r="E20" s="40">
        <v>5.4000000000000003E-3</v>
      </c>
      <c r="F20" s="67"/>
      <c r="G20" s="68"/>
      <c r="H20" s="37">
        <f t="shared" si="0"/>
        <v>7.2900000000000013E-3</v>
      </c>
      <c r="I20" s="63" t="s">
        <v>34</v>
      </c>
      <c r="J20" s="64" t="s">
        <v>33</v>
      </c>
      <c r="K20" s="64"/>
      <c r="L20" s="64"/>
    </row>
    <row r="21" spans="1:12" ht="30" customHeight="1" x14ac:dyDescent="0.35">
      <c r="A21" s="25"/>
      <c r="B21" s="35">
        <v>10</v>
      </c>
      <c r="C21" s="36" t="s">
        <v>9</v>
      </c>
      <c r="D21" s="37">
        <f>+D4</f>
        <v>1</v>
      </c>
      <c r="E21" s="40">
        <v>2.5000000000000001E-3</v>
      </c>
      <c r="F21" s="67"/>
      <c r="G21" s="68"/>
      <c r="H21" s="37">
        <f t="shared" si="0"/>
        <v>3.3750000000000004E-3</v>
      </c>
      <c r="I21" s="63" t="s">
        <v>43</v>
      </c>
      <c r="J21" s="64" t="s">
        <v>25</v>
      </c>
      <c r="K21" s="64"/>
      <c r="L21" s="64"/>
    </row>
    <row r="22" spans="1:12" ht="30" customHeight="1" x14ac:dyDescent="0.35">
      <c r="A22" s="25"/>
      <c r="B22" s="35">
        <v>11</v>
      </c>
      <c r="C22" s="36" t="s">
        <v>10</v>
      </c>
      <c r="D22" s="37">
        <f>+D4</f>
        <v>1</v>
      </c>
      <c r="E22" s="40">
        <v>5.0000000000000001E-3</v>
      </c>
      <c r="F22" s="67"/>
      <c r="G22" s="68"/>
      <c r="H22" s="37">
        <f t="shared" si="0"/>
        <v>6.7500000000000008E-3</v>
      </c>
      <c r="I22" s="63"/>
      <c r="J22" s="64"/>
      <c r="K22" s="64"/>
      <c r="L22" s="64"/>
    </row>
    <row r="23" spans="1:12" ht="30" customHeight="1" x14ac:dyDescent="0.35">
      <c r="A23" s="25"/>
      <c r="B23" s="35">
        <v>12</v>
      </c>
      <c r="C23" s="36" t="s">
        <v>11</v>
      </c>
      <c r="D23" s="37">
        <f>+D4</f>
        <v>1</v>
      </c>
      <c r="E23" s="40">
        <v>3.0999999999999999E-3</v>
      </c>
      <c r="F23" s="67"/>
      <c r="G23" s="68"/>
      <c r="H23" s="37">
        <f>E23*D23*(1-$H$6)</f>
        <v>2.7899999999999999E-3</v>
      </c>
      <c r="I23" s="63" t="s">
        <v>37</v>
      </c>
      <c r="J23" s="64" t="s">
        <v>36</v>
      </c>
      <c r="K23" s="64"/>
      <c r="L23" s="64"/>
    </row>
    <row r="24" spans="1:12" ht="30" customHeight="1" x14ac:dyDescent="0.35">
      <c r="A24" s="25"/>
      <c r="B24" s="35">
        <v>13</v>
      </c>
      <c r="C24" s="36" t="s">
        <v>8</v>
      </c>
      <c r="D24" s="69">
        <v>0</v>
      </c>
      <c r="E24" s="40">
        <v>0</v>
      </c>
      <c r="F24" s="65">
        <f>+H4</f>
        <v>1</v>
      </c>
      <c r="G24" s="66">
        <f>19.2*(1+D8)</f>
        <v>28.799999999999997</v>
      </c>
      <c r="H24" s="37">
        <f>+G24*F24*(1-$H$6)</f>
        <v>25.919999999999998</v>
      </c>
      <c r="I24" s="63" t="s">
        <v>38</v>
      </c>
      <c r="J24" s="64" t="s">
        <v>39</v>
      </c>
      <c r="K24" s="64"/>
      <c r="L24" s="64"/>
    </row>
    <row r="25" spans="1:12" ht="30" customHeight="1" x14ac:dyDescent="0.35">
      <c r="A25" s="25"/>
      <c r="B25" s="35">
        <v>14</v>
      </c>
      <c r="C25" s="36" t="s">
        <v>20</v>
      </c>
      <c r="D25" s="37"/>
      <c r="E25" s="40">
        <v>0.06</v>
      </c>
      <c r="F25" s="67"/>
      <c r="G25" s="68"/>
      <c r="H25" s="37">
        <f>E25*D25*(1-$H$6)</f>
        <v>0</v>
      </c>
      <c r="I25" s="63"/>
      <c r="J25" s="64"/>
      <c r="K25" s="64"/>
      <c r="L25" s="64"/>
    </row>
    <row r="26" spans="1:12" ht="30" customHeight="1" x14ac:dyDescent="0.35">
      <c r="A26" s="25"/>
      <c r="B26" s="35">
        <v>15</v>
      </c>
      <c r="C26" s="36" t="s">
        <v>20</v>
      </c>
      <c r="D26" s="37"/>
      <c r="E26" s="40">
        <v>0.06</v>
      </c>
      <c r="F26" s="67"/>
      <c r="G26" s="68"/>
      <c r="H26" s="37">
        <f>E26*D26*(1-$H$6)</f>
        <v>0</v>
      </c>
      <c r="I26" s="63"/>
      <c r="J26" s="64"/>
      <c r="K26" s="64"/>
      <c r="L26" s="64"/>
    </row>
    <row r="27" spans="1:12" ht="30" customHeight="1" x14ac:dyDescent="0.35">
      <c r="A27" s="25"/>
      <c r="B27" s="41">
        <v>16</v>
      </c>
      <c r="C27" s="42" t="s">
        <v>20</v>
      </c>
      <c r="D27" s="37"/>
      <c r="E27" s="40">
        <v>0.06</v>
      </c>
      <c r="F27" s="67"/>
      <c r="G27" s="68"/>
      <c r="H27" s="37">
        <f>E27*D27*(1-$H$6)</f>
        <v>0</v>
      </c>
      <c r="I27" s="63"/>
      <c r="J27" s="64"/>
      <c r="K27" s="64"/>
      <c r="L27" s="64"/>
    </row>
    <row r="28" spans="1:12" s="13" customFormat="1" ht="27" customHeight="1" x14ac:dyDescent="0.35">
      <c r="A28" s="32"/>
      <c r="B28" s="43">
        <v>17</v>
      </c>
      <c r="C28" s="44" t="s">
        <v>53</v>
      </c>
      <c r="D28" s="44" t="s">
        <v>40</v>
      </c>
      <c r="E28" s="45"/>
      <c r="F28" s="46"/>
      <c r="G28" s="47"/>
      <c r="H28" s="48">
        <f>+H29/D4</f>
        <v>27.281502</v>
      </c>
      <c r="I28" s="49"/>
      <c r="J28" s="50"/>
      <c r="K28" s="50"/>
      <c r="L28" s="50"/>
    </row>
    <row r="29" spans="1:12" s="14" customFormat="1" ht="30.75" customHeight="1" x14ac:dyDescent="0.35">
      <c r="A29" s="33"/>
      <c r="B29" s="51"/>
      <c r="C29" s="52"/>
      <c r="D29" s="52" t="s">
        <v>41</v>
      </c>
      <c r="E29" s="53"/>
      <c r="F29" s="54"/>
      <c r="G29" s="53"/>
      <c r="H29" s="55">
        <f>SUM(H12:H27)</f>
        <v>27.281502</v>
      </c>
      <c r="I29" s="52"/>
      <c r="J29" s="52"/>
      <c r="K29" s="52"/>
      <c r="L29" s="52"/>
    </row>
    <row r="30" spans="1:12" x14ac:dyDescent="0.35">
      <c r="A30" s="25"/>
    </row>
    <row r="31" spans="1:12" x14ac:dyDescent="0.35">
      <c r="A31" s="25"/>
    </row>
    <row r="32" spans="1:12" x14ac:dyDescent="0.35">
      <c r="C32" s="59" t="s">
        <v>54</v>
      </c>
    </row>
    <row r="35" spans="1:8" s="19" customFormat="1" ht="62" x14ac:dyDescent="0.35">
      <c r="A35" s="15"/>
      <c r="B35" s="60" t="s">
        <v>13</v>
      </c>
      <c r="C35" s="61" t="s">
        <v>14</v>
      </c>
      <c r="D35" s="62" t="s">
        <v>61</v>
      </c>
      <c r="E35" s="62" t="s">
        <v>62</v>
      </c>
      <c r="F35" s="62" t="s">
        <v>63</v>
      </c>
      <c r="G35" s="62" t="s">
        <v>45</v>
      </c>
      <c r="H35" s="62" t="s">
        <v>46</v>
      </c>
    </row>
    <row r="36" spans="1:8" s="19" customFormat="1" ht="15.5" x14ac:dyDescent="0.35">
      <c r="A36" s="15"/>
      <c r="B36" s="16">
        <v>1</v>
      </c>
      <c r="C36" s="17" t="s">
        <v>55</v>
      </c>
      <c r="D36" s="18">
        <v>0.1</v>
      </c>
      <c r="E36" s="23">
        <f>+D36*$H$29</f>
        <v>2.7281502</v>
      </c>
      <c r="F36" s="18"/>
      <c r="G36" s="18"/>
      <c r="H36" s="18"/>
    </row>
    <row r="37" spans="1:8" s="19" customFormat="1" ht="15.5" x14ac:dyDescent="0.35">
      <c r="A37" s="15"/>
      <c r="B37" s="16">
        <v>2</v>
      </c>
      <c r="C37" s="17" t="s">
        <v>56</v>
      </c>
      <c r="D37" s="18">
        <v>0.15</v>
      </c>
      <c r="E37" s="23">
        <f t="shared" ref="E37:E41" si="1">+D37*$H$29</f>
        <v>4.0922253</v>
      </c>
      <c r="F37" s="18"/>
      <c r="G37" s="18"/>
      <c r="H37" s="18"/>
    </row>
    <row r="38" spans="1:8" s="19" customFormat="1" ht="15.5" x14ac:dyDescent="0.35">
      <c r="A38" s="15"/>
      <c r="B38" s="16">
        <v>3</v>
      </c>
      <c r="C38" s="17" t="s">
        <v>57</v>
      </c>
      <c r="D38" s="18">
        <v>0.25</v>
      </c>
      <c r="E38" s="23">
        <f t="shared" si="1"/>
        <v>6.8203754999999999</v>
      </c>
      <c r="F38" s="18"/>
      <c r="G38" s="18"/>
      <c r="H38" s="18"/>
    </row>
    <row r="39" spans="1:8" s="19" customFormat="1" ht="93" x14ac:dyDescent="0.35">
      <c r="A39" s="15"/>
      <c r="B39" s="20">
        <v>4</v>
      </c>
      <c r="C39" s="21" t="s">
        <v>58</v>
      </c>
      <c r="D39" s="22">
        <v>0.3</v>
      </c>
      <c r="E39" s="24">
        <f t="shared" si="1"/>
        <v>8.1844505999999999</v>
      </c>
      <c r="F39" s="22"/>
      <c r="G39" s="22"/>
      <c r="H39" s="22"/>
    </row>
    <row r="40" spans="1:8" s="19" customFormat="1" ht="46.5" x14ac:dyDescent="0.35">
      <c r="A40" s="15"/>
      <c r="B40" s="20">
        <v>5</v>
      </c>
      <c r="C40" s="21" t="s">
        <v>59</v>
      </c>
      <c r="D40" s="22">
        <v>0.15</v>
      </c>
      <c r="E40" s="24">
        <f t="shared" si="1"/>
        <v>4.0922253</v>
      </c>
      <c r="F40" s="22"/>
      <c r="G40" s="22"/>
      <c r="H40" s="22"/>
    </row>
    <row r="41" spans="1:8" s="19" customFormat="1" ht="15.5" x14ac:dyDescent="0.35">
      <c r="A41" s="15"/>
      <c r="B41" s="20">
        <v>6</v>
      </c>
      <c r="C41" s="21" t="s">
        <v>15</v>
      </c>
      <c r="D41" s="22">
        <v>0.05</v>
      </c>
      <c r="E41" s="24">
        <f t="shared" si="1"/>
        <v>1.3640751</v>
      </c>
      <c r="F41" s="22"/>
      <c r="G41" s="22"/>
      <c r="H41" s="22"/>
    </row>
    <row r="42" spans="1:8" s="19" customFormat="1" ht="15.5" x14ac:dyDescent="0.35">
      <c r="A42" s="15"/>
      <c r="B42" s="20"/>
      <c r="C42" s="21" t="s">
        <v>60</v>
      </c>
      <c r="D42" s="22">
        <v>1</v>
      </c>
      <c r="E42" s="24">
        <f>+D42*$H$29</f>
        <v>27.281502</v>
      </c>
      <c r="F42" s="22"/>
      <c r="G42" s="22"/>
      <c r="H42" s="22"/>
    </row>
    <row r="45" spans="1:8" ht="21" customHeight="1" x14ac:dyDescent="0.35">
      <c r="B45" s="70" t="s">
        <v>66</v>
      </c>
      <c r="C45" s="70" t="s">
        <v>64</v>
      </c>
      <c r="D45" s="34"/>
      <c r="E45" s="34"/>
      <c r="F45" s="34"/>
      <c r="G45" s="34"/>
    </row>
    <row r="46" spans="1:8" ht="21" customHeight="1" x14ac:dyDescent="0.35">
      <c r="B46" s="58"/>
      <c r="C46" s="58"/>
      <c r="D46" s="34" t="s">
        <v>67</v>
      </c>
      <c r="E46" s="34" t="s">
        <v>68</v>
      </c>
      <c r="F46" s="34" t="s">
        <v>69</v>
      </c>
      <c r="G46" s="34" t="s">
        <v>70</v>
      </c>
    </row>
    <row r="47" spans="1:8" ht="21" customHeight="1" x14ac:dyDescent="0.35"/>
    <row r="48" spans="1:8" ht="21" customHeight="1" x14ac:dyDescent="0.35">
      <c r="B48" s="70" t="s">
        <v>65</v>
      </c>
      <c r="C48" s="70" t="s">
        <v>65</v>
      </c>
      <c r="D48" s="34"/>
      <c r="E48" s="34"/>
      <c r="F48" s="34"/>
      <c r="G48" s="34"/>
    </row>
    <row r="49" spans="2:7" ht="21" customHeight="1" x14ac:dyDescent="0.35">
      <c r="B49" s="34"/>
      <c r="C49" s="34"/>
      <c r="D49" s="34" t="s">
        <v>67</v>
      </c>
      <c r="E49" s="34" t="s">
        <v>68</v>
      </c>
      <c r="F49" s="34" t="s">
        <v>69</v>
      </c>
      <c r="G49" s="34" t="s">
        <v>70</v>
      </c>
    </row>
  </sheetData>
  <sheetProtection selectLockedCells="1"/>
  <mergeCells count="10">
    <mergeCell ref="B45:C45"/>
    <mergeCell ref="B48:C48"/>
    <mergeCell ref="D2:I2"/>
    <mergeCell ref="I9:L9"/>
    <mergeCell ref="B8:C8"/>
    <mergeCell ref="B2:C2"/>
    <mergeCell ref="F4:G4"/>
    <mergeCell ref="F6:G6"/>
    <mergeCell ref="B4:C4"/>
    <mergeCell ref="B6:C6"/>
  </mergeCells>
  <pageMargins left="0.7" right="0.7" top="0.75" bottom="0.75" header="0.3" footer="0.3"/>
  <pageSetup paperSize="9" scale="57" orientation="portrait" r:id="rId1"/>
  <colBreaks count="1" manualBreakCount="1">
    <brk id="12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פרוייקט</vt:lpstr>
      <vt:lpstr>פרוייקט!Print_Area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2024-10-01T12:22:48Z</cp:lastPrinted>
  <dcterms:created xsi:type="dcterms:W3CDTF">2024-08-27T04:29:26Z</dcterms:created>
  <dcterms:modified xsi:type="dcterms:W3CDTF">2024-08-27T04:29:26Z</dcterms:modified>
</cp:coreProperties>
</file>